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pe\Documents\"/>
    </mc:Choice>
  </mc:AlternateContent>
  <bookViews>
    <workbookView xWindow="0" yWindow="0" windowWidth="23040" windowHeight="9384"/>
  </bookViews>
  <sheets>
    <sheet name="Facture" sheetId="1" r:id="rId1"/>
    <sheet name="Tarif" sheetId="6" r:id="rId2"/>
    <sheet name="Param" sheetId="3" r:id="rId3"/>
    <sheet name="Suite" sheetId="2" r:id="rId4"/>
    <sheet name="texte" sheetId="5" r:id="rId5"/>
  </sheets>
  <definedNames>
    <definedName name="Code">Facture!$A$2:$A$10</definedName>
    <definedName name="HT">Facture!$E$11</definedName>
    <definedName name="mTVA">Facture!$E$12</definedName>
    <definedName name="PI">texte!$B$4</definedName>
    <definedName name="PU">Facture!$C$2:$C$10</definedName>
    <definedName name="Qte">Facture!$D$2:$D$10</definedName>
    <definedName name="Total">Facture!$E$2:$E$10</definedName>
    <definedName name="TTC">Facture!$E$13</definedName>
    <definedName name="tTVA">Param!$B$1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C2" i="1"/>
  <c r="C3" i="1"/>
  <c r="C4" i="1"/>
  <c r="C5" i="1"/>
  <c r="E5" i="1" s="1"/>
  <c r="C6" i="1"/>
  <c r="C7" i="1"/>
  <c r="C8" i="1"/>
  <c r="C9" i="1"/>
  <c r="C10" i="1"/>
  <c r="B2" i="1"/>
  <c r="B3" i="1"/>
  <c r="B4" i="1"/>
  <c r="B5" i="1"/>
  <c r="B6" i="1"/>
  <c r="B7" i="1"/>
  <c r="B8" i="1"/>
  <c r="B9" i="1"/>
  <c r="B10" i="1"/>
  <c r="E3" i="1"/>
  <c r="E4" i="1"/>
  <c r="E6" i="1"/>
  <c r="E7" i="1"/>
  <c r="E8" i="1"/>
  <c r="E9" i="1"/>
  <c r="E10" i="1"/>
  <c r="C2" i="5"/>
  <c r="D8" i="5"/>
  <c r="D7" i="5"/>
  <c r="D6" i="5"/>
  <c r="D5" i="5"/>
  <c r="E2" i="1" l="1"/>
  <c r="E11" i="1" s="1"/>
  <c r="E12" i="1" s="1"/>
  <c r="E13" i="1" s="1"/>
</calcChain>
</file>

<file path=xl/sharedStrings.xml><?xml version="1.0" encoding="utf-8"?>
<sst xmlns="http://schemas.openxmlformats.org/spreadsheetml/2006/main" count="89" uniqueCount="57">
  <si>
    <t>Code</t>
  </si>
  <si>
    <t>Désignation</t>
  </si>
  <si>
    <t>PU</t>
  </si>
  <si>
    <t>Qte</t>
  </si>
  <si>
    <t>Total</t>
  </si>
  <si>
    <t>Les Glénan : Histoire d'un Archipel</t>
  </si>
  <si>
    <t>40 ans aux Glénans</t>
  </si>
  <si>
    <t>toto 1</t>
  </si>
  <si>
    <t>toto 2</t>
  </si>
  <si>
    <t>toto 3</t>
  </si>
  <si>
    <t>toto 4</t>
  </si>
  <si>
    <t>toto 5</t>
  </si>
  <si>
    <t>toto 6</t>
  </si>
  <si>
    <t>toto 7</t>
  </si>
  <si>
    <t>toto 8</t>
  </si>
  <si>
    <t>toto 9</t>
  </si>
  <si>
    <t>toto 10</t>
  </si>
  <si>
    <t>toto 11</t>
  </si>
  <si>
    <t>toto 12</t>
  </si>
  <si>
    <t>toto 13</t>
  </si>
  <si>
    <t>toto 14</t>
  </si>
  <si>
    <t>toto 15</t>
  </si>
  <si>
    <t>toto 16</t>
  </si>
  <si>
    <t>toto 17</t>
  </si>
  <si>
    <t>lundi</t>
  </si>
  <si>
    <t>mardi</t>
  </si>
  <si>
    <t>mercredi</t>
  </si>
  <si>
    <t>jeudi</t>
  </si>
  <si>
    <t>vendredi</t>
  </si>
  <si>
    <t>samedi</t>
  </si>
  <si>
    <t>dimanche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</si>
  <si>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</si>
  <si>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</si>
  <si>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</si>
  <si>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</si>
  <si>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</si>
  <si>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</si>
  <si>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</si>
  <si>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</si>
  <si>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</si>
  <si>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</si>
  <si>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</si>
  <si>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</si>
  <si>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trim 1</t>
  </si>
  <si>
    <t>trim 2</t>
  </si>
  <si>
    <t>trim 3</t>
  </si>
  <si>
    <t>trim 4</t>
  </si>
  <si>
    <t>Les Glénans : la passion en partage</t>
  </si>
  <si>
    <t>Fort Cigogne</t>
  </si>
  <si>
    <t>TVA</t>
  </si>
  <si>
    <t>Total HT</t>
  </si>
  <si>
    <t>Total TTC</t>
  </si>
  <si>
    <t>le petit chat</t>
  </si>
  <si>
    <t>est noir</t>
  </si>
  <si>
    <t>pi</t>
  </si>
  <si>
    <t>=pi()</t>
  </si>
  <si>
    <t>Les Glénan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</si>
</sst>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4" borderId="0"/>
  </cellStyleXfs>
  <cellXfs count="15">
    <xf numFmtId="0" fontId="0" fillId="0" borderId="0" xfId="0"/>
    <xf numFmtId="44" fontId="0" fillId="0" borderId="0" xfId="1" applyFont="1"/>
    <xf numFmtId="16" fontId="0" fillId="0" borderId="0" xfId="0" applyNumberFormat="1"/>
    <xf numFmtId="10" fontId="0" fillId="0" borderId="0" xfId="0" applyNumberFormat="1"/>
    <xf numFmtId="0" fontId="0" fillId="0" borderId="1" xfId="0" applyFont="1" applyBorder="1"/>
    <xf numFmtId="0" fontId="0" fillId="3" borderId="1" xfId="0" applyFont="1" applyFill="1" applyBorder="1"/>
    <xf numFmtId="44" fontId="2" fillId="4" borderId="0" xfId="1" applyFont="1" applyFill="1"/>
    <xf numFmtId="0" fontId="0" fillId="0" borderId="0" xfId="0" quotePrefix="1"/>
    <xf numFmtId="0" fontId="2" fillId="2" borderId="2" xfId="0" applyFont="1" applyFill="1" applyBorder="1"/>
    <xf numFmtId="0" fontId="0" fillId="0" borderId="3" xfId="0" applyFont="1" applyBorder="1"/>
    <xf numFmtId="44" fontId="2" fillId="2" borderId="2" xfId="1" applyFont="1" applyFill="1" applyBorder="1"/>
    <xf numFmtId="44" fontId="0" fillId="3" borderId="1" xfId="1" applyFont="1" applyFill="1" applyBorder="1"/>
    <xf numFmtId="44" fontId="0" fillId="0" borderId="1" xfId="1" applyFont="1" applyBorder="1"/>
    <xf numFmtId="44" fontId="0" fillId="0" borderId="3" xfId="1" applyFont="1" applyBorder="1"/>
    <xf numFmtId="0" fontId="0" fillId="0" borderId="0" xfId="1" applyNumberFormat="1" applyFont="1"/>
  </cellXfs>
  <cellStyles count="3">
    <cellStyle name="Glénan" xfId="2"/>
    <cellStyle name="Monétaire" xfId="1" builtinId="4"/>
    <cellStyle name="Normal" xfId="0" builtinId="0"/>
  </cellStyles>
  <dxfs count="9">
    <dxf>
      <numFmt numFmtId="0" formatCode="General"/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au2" displayName="Tableau2" ref="A1:E10" totalsRowShown="0">
  <autoFilter ref="A1:E10"/>
  <tableColumns count="5">
    <tableColumn id="1" name="Code"/>
    <tableColumn id="2" name="Désignation" dataDxfId="4">
      <calculatedColumnFormula>IF(Tableau2[[#This Row],[Code]]="","",IFERROR(VLOOKUP(Tableau2[[#This Row],[Code]],Tarif[],2,FALSE),"Code non valide"))</calculatedColumnFormula>
    </tableColumn>
    <tableColumn id="3" name="PU" dataDxfId="3" dataCellStyle="Monétaire">
      <calculatedColumnFormula>IF(Tableau2[[#This Row],[Code]]="","",IFERROR(VLOOKUP(Tableau2[[#This Row],[Code]],Tarif[],3,FALSE),""))</calculatedColumnFormula>
    </tableColumn>
    <tableColumn id="4" name="Qte" dataDxfId="0">
      <calculatedColumnFormula>IF(Tableau2[[#This Row],[Code]]="","",1)</calculatedColumnFormula>
    </tableColumn>
    <tableColumn id="5" name="Total" dataDxfId="8" dataCellStyle="Monétaire">
      <calculatedColumnFormula>IF(Tableau2[[#This Row],[Code]]="","",PU*Qte)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rif" displayName="Tarif" ref="A1:C6" totalsRowShown="0" headerRowBorderDxfId="6" tableBorderDxfId="7" totalsRowBorderDxfId="5">
  <autoFilter ref="A1:C6"/>
  <tableColumns count="3">
    <tableColumn id="1" name="Code"/>
    <tableColumn id="2" name="Désignation"/>
    <tableColumn id="3" name="PU" dataCellStyle="Moné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2" sqref="D2"/>
    </sheetView>
  </sheetViews>
  <sheetFormatPr baseColWidth="10" defaultRowHeight="14.4" x14ac:dyDescent="0.3"/>
  <cols>
    <col min="2" max="2" width="28.77734375" bestFit="1" customWidth="1"/>
    <col min="3" max="3" width="11.5546875" style="1"/>
    <col min="5" max="5" width="11.5546875" style="1"/>
  </cols>
  <sheetData>
    <row r="1" spans="1:5" x14ac:dyDescent="0.3">
      <c r="A1" t="s">
        <v>0</v>
      </c>
      <c r="B1" t="s">
        <v>1</v>
      </c>
      <c r="C1" s="1" t="s">
        <v>2</v>
      </c>
      <c r="D1" t="s">
        <v>3</v>
      </c>
      <c r="E1" s="1" t="s">
        <v>4</v>
      </c>
    </row>
    <row r="2" spans="1:5" x14ac:dyDescent="0.3">
      <c r="A2">
        <v>4</v>
      </c>
      <c r="B2" t="str">
        <f>IF(Tableau2[[#This Row],[Code]]="","",IFERROR(VLOOKUP(Tableau2[[#This Row],[Code]],Tarif[],2,FALSE),"Code non valide"))</f>
        <v>Fort Cigogne</v>
      </c>
      <c r="C2">
        <f>IF(Tableau2[[#This Row],[Code]]="","",IFERROR(VLOOKUP(Tableau2[[#This Row],[Code]],Tarif[],3,FALSE),""))</f>
        <v>13</v>
      </c>
      <c r="D2">
        <f>IF(Tableau2[[#This Row],[Code]]="","",1)</f>
        <v>1</v>
      </c>
      <c r="E2" s="1">
        <f>IF(Tableau2[[#This Row],[Code]]="","",PU*Qte)</f>
        <v>13</v>
      </c>
    </row>
    <row r="3" spans="1:5" x14ac:dyDescent="0.3">
      <c r="B3" t="str">
        <f>IF(Tableau2[[#This Row],[Code]]="","",IFERROR(VLOOKUP(Tableau2[[#This Row],[Code]],Tarif[],2,FALSE),"Code non valide"))</f>
        <v/>
      </c>
      <c r="C3" s="14" t="str">
        <f>IF(Tableau2[[#This Row],[Code]]="","",IFERROR(VLOOKUP(Tableau2[[#This Row],[Code]],Tarif[],3,FALSE),""))</f>
        <v/>
      </c>
      <c r="D3" t="str">
        <f>IF(Tableau2[[#This Row],[Code]]="","",1)</f>
        <v/>
      </c>
      <c r="E3" s="1" t="str">
        <f>IF(Tableau2[[#This Row],[Code]]="","",PU*Qte)</f>
        <v/>
      </c>
    </row>
    <row r="4" spans="1:5" x14ac:dyDescent="0.3">
      <c r="B4" t="str">
        <f>IF(Tableau2[[#This Row],[Code]]="","",IFERROR(VLOOKUP(Tableau2[[#This Row],[Code]],Tarif[],2,FALSE),"Code non valide"))</f>
        <v/>
      </c>
      <c r="C4" s="14" t="str">
        <f>IF(Tableau2[[#This Row],[Code]]="","",IFERROR(VLOOKUP(Tableau2[[#This Row],[Code]],Tarif[],3,FALSE),""))</f>
        <v/>
      </c>
      <c r="D4" t="str">
        <f>IF(Tableau2[[#This Row],[Code]]="","",1)</f>
        <v/>
      </c>
      <c r="E4" s="1" t="str">
        <f>IF(Tableau2[[#This Row],[Code]]="","",PU*Qte)</f>
        <v/>
      </c>
    </row>
    <row r="5" spans="1:5" x14ac:dyDescent="0.3">
      <c r="B5" t="str">
        <f>IF(Tableau2[[#This Row],[Code]]="","",IFERROR(VLOOKUP(Tableau2[[#This Row],[Code]],Tarif[],2,FALSE),"Code non valide"))</f>
        <v/>
      </c>
      <c r="C5" s="14" t="str">
        <f>IF(Tableau2[[#This Row],[Code]]="","",IFERROR(VLOOKUP(Tableau2[[#This Row],[Code]],Tarif[],3,FALSE),""))</f>
        <v/>
      </c>
      <c r="D5" t="str">
        <f>IF(Tableau2[[#This Row],[Code]]="","",1)</f>
        <v/>
      </c>
      <c r="E5" s="1" t="str">
        <f>IF(Tableau2[[#This Row],[Code]]="","",PU*Qte)</f>
        <v/>
      </c>
    </row>
    <row r="6" spans="1:5" x14ac:dyDescent="0.3">
      <c r="B6" t="str">
        <f>IF(Tableau2[[#This Row],[Code]]="","",IFERROR(VLOOKUP(Tableau2[[#This Row],[Code]],Tarif[],2,FALSE),"Code non valide"))</f>
        <v/>
      </c>
      <c r="C6" s="14" t="str">
        <f>IF(Tableau2[[#This Row],[Code]]="","",IFERROR(VLOOKUP(Tableau2[[#This Row],[Code]],Tarif[],3,FALSE),""))</f>
        <v/>
      </c>
      <c r="D6" t="str">
        <f>IF(Tableau2[[#This Row],[Code]]="","",1)</f>
        <v/>
      </c>
      <c r="E6" s="1" t="str">
        <f>IF(Tableau2[[#This Row],[Code]]="","",PU*Qte)</f>
        <v/>
      </c>
    </row>
    <row r="7" spans="1:5" x14ac:dyDescent="0.3">
      <c r="B7" t="str">
        <f>IF(Tableau2[[#This Row],[Code]]="","",IFERROR(VLOOKUP(Tableau2[[#This Row],[Code]],Tarif[],2,FALSE),"Code non valide"))</f>
        <v/>
      </c>
      <c r="C7" s="14" t="str">
        <f>IF(Tableau2[[#This Row],[Code]]="","",IFERROR(VLOOKUP(Tableau2[[#This Row],[Code]],Tarif[],3,FALSE),""))</f>
        <v/>
      </c>
      <c r="D7" t="str">
        <f>IF(Tableau2[[#This Row],[Code]]="","",1)</f>
        <v/>
      </c>
      <c r="E7" s="1" t="str">
        <f>IF(Tableau2[[#This Row],[Code]]="","",PU*Qte)</f>
        <v/>
      </c>
    </row>
    <row r="8" spans="1:5" x14ac:dyDescent="0.3">
      <c r="B8" t="str">
        <f>IF(Tableau2[[#This Row],[Code]]="","",IFERROR(VLOOKUP(Tableau2[[#This Row],[Code]],Tarif[],2,FALSE),"Code non valide"))</f>
        <v/>
      </c>
      <c r="C8" s="14" t="str">
        <f>IF(Tableau2[[#This Row],[Code]]="","",IFERROR(VLOOKUP(Tableau2[[#This Row],[Code]],Tarif[],3,FALSE),""))</f>
        <v/>
      </c>
      <c r="D8" t="str">
        <f>IF(Tableau2[[#This Row],[Code]]="","",1)</f>
        <v/>
      </c>
      <c r="E8" s="1" t="str">
        <f>IF(Tableau2[[#This Row],[Code]]="","",PU*Qte)</f>
        <v/>
      </c>
    </row>
    <row r="9" spans="1:5" x14ac:dyDescent="0.3">
      <c r="B9" t="str">
        <f>IF(Tableau2[[#This Row],[Code]]="","",IFERROR(VLOOKUP(Tableau2[[#This Row],[Code]],Tarif[],2,FALSE),"Code non valide"))</f>
        <v/>
      </c>
      <c r="C9" s="14" t="str">
        <f>IF(Tableau2[[#This Row],[Code]]="","",IFERROR(VLOOKUP(Tableau2[[#This Row],[Code]],Tarif[],3,FALSE),""))</f>
        <v/>
      </c>
      <c r="D9" t="str">
        <f>IF(Tableau2[[#This Row],[Code]]="","",1)</f>
        <v/>
      </c>
      <c r="E9" s="1" t="str">
        <f>IF(Tableau2[[#This Row],[Code]]="","",PU*Qte)</f>
        <v/>
      </c>
    </row>
    <row r="10" spans="1:5" x14ac:dyDescent="0.3">
      <c r="B10" t="str">
        <f>IF(Tableau2[[#This Row],[Code]]="","",IFERROR(VLOOKUP(Tableau2[[#This Row],[Code]],Tarif[],2,FALSE),"Code non valide"))</f>
        <v/>
      </c>
      <c r="C10" s="14" t="str">
        <f>IF(Tableau2[[#This Row],[Code]]="","",IFERROR(VLOOKUP(Tableau2[[#This Row],[Code]],Tarif[],3,FALSE),""))</f>
        <v/>
      </c>
      <c r="D10" t="str">
        <f>IF(Tableau2[[#This Row],[Code]]="","",1)</f>
        <v/>
      </c>
      <c r="E10" s="1" t="str">
        <f>IF(Tableau2[[#This Row],[Code]]="","",PU*Qte)</f>
        <v/>
      </c>
    </row>
    <row r="11" spans="1:5" x14ac:dyDescent="0.3">
      <c r="D11" t="s">
        <v>50</v>
      </c>
      <c r="E11" s="6">
        <f>SUM(Total)</f>
        <v>13</v>
      </c>
    </row>
    <row r="12" spans="1:5" x14ac:dyDescent="0.3">
      <c r="D12" t="s">
        <v>49</v>
      </c>
      <c r="E12" s="6">
        <f>HT*tTVA</f>
        <v>0.71499999999999997</v>
      </c>
    </row>
    <row r="13" spans="1:5" x14ac:dyDescent="0.3">
      <c r="D13" t="s">
        <v>51</v>
      </c>
      <c r="E13" s="6">
        <f>HT+mTVA</f>
        <v>13.715</v>
      </c>
    </row>
  </sheetData>
  <conditionalFormatting sqref="B1:B1048576">
    <cfRule type="containsText" dxfId="2" priority="1" operator="containsText" text="code non valide">
      <formula>NOT(ISERROR(SEARCH("code non valide",B1)))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3" sqref="B3"/>
    </sheetView>
  </sheetViews>
  <sheetFormatPr baseColWidth="10" defaultRowHeight="14.4" x14ac:dyDescent="0.3"/>
  <cols>
    <col min="2" max="2" width="29.44140625" bestFit="1" customWidth="1"/>
    <col min="3" max="3" width="11.5546875" style="1"/>
  </cols>
  <sheetData>
    <row r="1" spans="1:3" x14ac:dyDescent="0.3">
      <c r="A1" s="8" t="s">
        <v>0</v>
      </c>
      <c r="B1" s="8" t="s">
        <v>1</v>
      </c>
      <c r="C1" s="10" t="s">
        <v>2</v>
      </c>
    </row>
    <row r="2" spans="1:3" x14ac:dyDescent="0.3">
      <c r="A2" s="5">
        <v>1</v>
      </c>
      <c r="B2" s="5" t="s">
        <v>5</v>
      </c>
      <c r="C2" s="11">
        <v>42</v>
      </c>
    </row>
    <row r="3" spans="1:3" x14ac:dyDescent="0.3">
      <c r="A3" s="4">
        <v>2</v>
      </c>
      <c r="B3" s="4" t="s">
        <v>6</v>
      </c>
      <c r="C3" s="12">
        <v>26</v>
      </c>
    </row>
    <row r="4" spans="1:3" x14ac:dyDescent="0.3">
      <c r="A4" s="5">
        <v>3</v>
      </c>
      <c r="B4" s="5" t="s">
        <v>47</v>
      </c>
      <c r="C4" s="11">
        <v>35</v>
      </c>
    </row>
    <row r="5" spans="1:3" x14ac:dyDescent="0.3">
      <c r="A5" s="9">
        <v>4</v>
      </c>
      <c r="B5" s="9" t="s">
        <v>48</v>
      </c>
      <c r="C5" s="13">
        <v>13</v>
      </c>
    </row>
    <row r="6" spans="1:3" x14ac:dyDescent="0.3">
      <c r="A6">
        <v>8</v>
      </c>
      <c r="B6" t="s">
        <v>56</v>
      </c>
      <c r="C6" s="1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baseColWidth="10" defaultRowHeight="14.4" x14ac:dyDescent="0.3"/>
  <sheetData>
    <row r="1" spans="1:2" x14ac:dyDescent="0.3">
      <c r="A1" t="s">
        <v>49</v>
      </c>
      <c r="B1" s="3">
        <v>5.5E-2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0" sqref="E10"/>
    </sheetView>
  </sheetViews>
  <sheetFormatPr baseColWidth="10" defaultRowHeight="14.4" x14ac:dyDescent="0.3"/>
  <sheetData>
    <row r="1" spans="1:7" x14ac:dyDescent="0.3">
      <c r="A1">
        <v>1</v>
      </c>
      <c r="B1">
        <v>1</v>
      </c>
      <c r="C1" t="s">
        <v>7</v>
      </c>
      <c r="D1" t="s">
        <v>24</v>
      </c>
      <c r="E1" t="s">
        <v>31</v>
      </c>
      <c r="F1" s="2">
        <v>42357</v>
      </c>
      <c r="G1" t="s">
        <v>43</v>
      </c>
    </row>
    <row r="2" spans="1:7" x14ac:dyDescent="0.3">
      <c r="A2">
        <v>2</v>
      </c>
      <c r="B2">
        <v>3</v>
      </c>
      <c r="C2" t="s">
        <v>8</v>
      </c>
      <c r="D2" t="s">
        <v>25</v>
      </c>
      <c r="E2" t="s">
        <v>32</v>
      </c>
      <c r="F2" s="2">
        <v>42359</v>
      </c>
      <c r="G2" t="s">
        <v>44</v>
      </c>
    </row>
    <row r="3" spans="1:7" x14ac:dyDescent="0.3">
      <c r="A3">
        <v>3</v>
      </c>
      <c r="B3">
        <v>1</v>
      </c>
      <c r="C3" t="s">
        <v>9</v>
      </c>
      <c r="D3" t="s">
        <v>26</v>
      </c>
      <c r="E3" t="s">
        <v>33</v>
      </c>
      <c r="F3" s="2">
        <v>42360</v>
      </c>
      <c r="G3" t="s">
        <v>45</v>
      </c>
    </row>
    <row r="4" spans="1:7" x14ac:dyDescent="0.3">
      <c r="A4">
        <v>4</v>
      </c>
      <c r="B4">
        <v>3</v>
      </c>
      <c r="C4" t="s">
        <v>10</v>
      </c>
      <c r="D4" t="s">
        <v>27</v>
      </c>
      <c r="E4" t="s">
        <v>34</v>
      </c>
      <c r="F4" s="2">
        <v>42361</v>
      </c>
      <c r="G4" t="s">
        <v>46</v>
      </c>
    </row>
    <row r="5" spans="1:7" x14ac:dyDescent="0.3">
      <c r="A5">
        <v>5</v>
      </c>
      <c r="B5">
        <v>1</v>
      </c>
      <c r="C5" t="s">
        <v>11</v>
      </c>
      <c r="D5" t="s">
        <v>28</v>
      </c>
      <c r="E5" t="s">
        <v>35</v>
      </c>
      <c r="F5" s="2">
        <v>42362</v>
      </c>
      <c r="G5" t="s">
        <v>43</v>
      </c>
    </row>
    <row r="6" spans="1:7" x14ac:dyDescent="0.3">
      <c r="A6">
        <v>6</v>
      </c>
      <c r="B6">
        <v>3</v>
      </c>
      <c r="C6" t="s">
        <v>12</v>
      </c>
      <c r="D6" t="s">
        <v>29</v>
      </c>
      <c r="E6" t="s">
        <v>36</v>
      </c>
      <c r="F6" s="2">
        <v>42363</v>
      </c>
      <c r="G6" t="s">
        <v>44</v>
      </c>
    </row>
    <row r="7" spans="1:7" x14ac:dyDescent="0.3">
      <c r="A7">
        <v>7</v>
      </c>
      <c r="B7">
        <v>1</v>
      </c>
      <c r="C7" t="s">
        <v>13</v>
      </c>
      <c r="D7" t="s">
        <v>30</v>
      </c>
      <c r="E7" t="s">
        <v>37</v>
      </c>
      <c r="F7" s="2">
        <v>42366</v>
      </c>
      <c r="G7" t="s">
        <v>45</v>
      </c>
    </row>
    <row r="8" spans="1:7" x14ac:dyDescent="0.3">
      <c r="A8">
        <v>8</v>
      </c>
      <c r="B8">
        <v>3</v>
      </c>
      <c r="C8" t="s">
        <v>14</v>
      </c>
      <c r="D8" t="s">
        <v>24</v>
      </c>
      <c r="E8" t="s">
        <v>38</v>
      </c>
      <c r="F8" s="2">
        <v>42367</v>
      </c>
      <c r="G8" t="s">
        <v>46</v>
      </c>
    </row>
    <row r="9" spans="1:7" x14ac:dyDescent="0.3">
      <c r="A9">
        <v>9</v>
      </c>
      <c r="B9">
        <v>1</v>
      </c>
      <c r="C9" t="s">
        <v>15</v>
      </c>
      <c r="D9" t="s">
        <v>25</v>
      </c>
      <c r="E9" t="s">
        <v>39</v>
      </c>
      <c r="F9" s="2">
        <v>42368</v>
      </c>
      <c r="G9" t="s">
        <v>43</v>
      </c>
    </row>
    <row r="10" spans="1:7" x14ac:dyDescent="0.3">
      <c r="A10">
        <v>10</v>
      </c>
      <c r="B10">
        <v>3</v>
      </c>
      <c r="C10" t="s">
        <v>16</v>
      </c>
      <c r="D10" t="s">
        <v>26</v>
      </c>
      <c r="E10" t="s">
        <v>40</v>
      </c>
      <c r="F10" s="2">
        <v>42369</v>
      </c>
      <c r="G10" t="s">
        <v>44</v>
      </c>
    </row>
    <row r="11" spans="1:7" x14ac:dyDescent="0.3">
      <c r="A11">
        <v>11</v>
      </c>
      <c r="B11">
        <v>1</v>
      </c>
      <c r="C11" t="s">
        <v>17</v>
      </c>
      <c r="D11" t="s">
        <v>27</v>
      </c>
      <c r="E11" t="s">
        <v>41</v>
      </c>
      <c r="F11" s="2">
        <v>42370</v>
      </c>
      <c r="G11" t="s">
        <v>45</v>
      </c>
    </row>
    <row r="12" spans="1:7" x14ac:dyDescent="0.3">
      <c r="A12">
        <v>12</v>
      </c>
      <c r="B12">
        <v>3</v>
      </c>
      <c r="C12" t="s">
        <v>18</v>
      </c>
      <c r="D12" t="s">
        <v>28</v>
      </c>
      <c r="E12" t="s">
        <v>42</v>
      </c>
      <c r="F12" s="2">
        <v>42373</v>
      </c>
      <c r="G12" t="s">
        <v>46</v>
      </c>
    </row>
    <row r="13" spans="1:7" x14ac:dyDescent="0.3">
      <c r="A13">
        <v>13</v>
      </c>
      <c r="B13">
        <v>1</v>
      </c>
      <c r="C13" t="s">
        <v>19</v>
      </c>
      <c r="D13" t="s">
        <v>29</v>
      </c>
      <c r="E13" t="s">
        <v>31</v>
      </c>
      <c r="F13" s="2">
        <v>42374</v>
      </c>
      <c r="G13" t="s">
        <v>43</v>
      </c>
    </row>
    <row r="14" spans="1:7" x14ac:dyDescent="0.3">
      <c r="A14">
        <v>14</v>
      </c>
      <c r="B14">
        <v>3</v>
      </c>
      <c r="C14" t="s">
        <v>20</v>
      </c>
      <c r="D14" t="s">
        <v>30</v>
      </c>
      <c r="E14" t="s">
        <v>32</v>
      </c>
      <c r="F14" s="2">
        <v>42375</v>
      </c>
      <c r="G14" t="s">
        <v>44</v>
      </c>
    </row>
    <row r="15" spans="1:7" x14ac:dyDescent="0.3">
      <c r="A15">
        <v>15</v>
      </c>
      <c r="B15">
        <v>1</v>
      </c>
      <c r="C15" t="s">
        <v>21</v>
      </c>
      <c r="D15" t="s">
        <v>24</v>
      </c>
      <c r="E15" t="s">
        <v>33</v>
      </c>
      <c r="F15" s="2">
        <v>42376</v>
      </c>
      <c r="G15" t="s">
        <v>45</v>
      </c>
    </row>
    <row r="16" spans="1:7" x14ac:dyDescent="0.3">
      <c r="A16">
        <v>16</v>
      </c>
      <c r="B16">
        <v>3</v>
      </c>
      <c r="C16" t="s">
        <v>22</v>
      </c>
      <c r="D16" t="s">
        <v>25</v>
      </c>
      <c r="E16" t="s">
        <v>34</v>
      </c>
      <c r="F16" s="2">
        <v>42377</v>
      </c>
      <c r="G16" t="s">
        <v>46</v>
      </c>
    </row>
    <row r="17" spans="1:7" x14ac:dyDescent="0.3">
      <c r="A17">
        <v>17</v>
      </c>
      <c r="B17">
        <v>1</v>
      </c>
      <c r="C17" t="s">
        <v>23</v>
      </c>
      <c r="D17" t="s">
        <v>26</v>
      </c>
      <c r="E17" t="s">
        <v>35</v>
      </c>
      <c r="F17" s="2">
        <v>42380</v>
      </c>
      <c r="G17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3" sqref="C3"/>
    </sheetView>
  </sheetViews>
  <sheetFormatPr baseColWidth="10" defaultRowHeight="14.4" x14ac:dyDescent="0.3"/>
  <cols>
    <col min="3" max="3" width="16.88671875" bestFit="1" customWidth="1"/>
  </cols>
  <sheetData>
    <row r="1" spans="1:4" x14ac:dyDescent="0.3">
      <c r="A1" t="s">
        <v>52</v>
      </c>
    </row>
    <row r="2" spans="1:4" x14ac:dyDescent="0.3">
      <c r="A2" t="s">
        <v>53</v>
      </c>
      <c r="C2" t="str">
        <f>A1&amp;" "&amp;A2</f>
        <v>le petit chat est noir</v>
      </c>
    </row>
    <row r="4" spans="1:4" x14ac:dyDescent="0.3">
      <c r="A4" t="s">
        <v>54</v>
      </c>
      <c r="B4">
        <v>3.14</v>
      </c>
    </row>
    <row r="5" spans="1:4" x14ac:dyDescent="0.3">
      <c r="D5">
        <f>PI</f>
        <v>3.14</v>
      </c>
    </row>
    <row r="6" spans="1:4" x14ac:dyDescent="0.3">
      <c r="D6">
        <f>PI()</f>
        <v>3.1415926535897931</v>
      </c>
    </row>
    <row r="7" spans="1:4" x14ac:dyDescent="0.3">
      <c r="D7" t="str">
        <f>"pi"</f>
        <v>pi</v>
      </c>
    </row>
    <row r="8" spans="1:4" x14ac:dyDescent="0.3">
      <c r="D8" t="str">
        <f>"3,14"</f>
        <v>3,14</v>
      </c>
    </row>
    <row r="9" spans="1:4" x14ac:dyDescent="0.3">
      <c r="D9" s="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Facture</vt:lpstr>
      <vt:lpstr>Tarif</vt:lpstr>
      <vt:lpstr>Param</vt:lpstr>
      <vt:lpstr>Suite</vt:lpstr>
      <vt:lpstr>texte</vt:lpstr>
      <vt:lpstr>Code</vt:lpstr>
      <vt:lpstr>HT</vt:lpstr>
      <vt:lpstr>mTVA</vt:lpstr>
      <vt:lpstr>PI</vt:lpstr>
      <vt:lpstr>PU</vt:lpstr>
      <vt:lpstr>Qte</vt:lpstr>
      <vt:lpstr>Total</vt:lpstr>
      <vt:lpstr>TTC</vt:lpstr>
      <vt:lpstr>tTVA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LEOST</dc:creator>
  <cp:lastModifiedBy>Philippe LEOST</cp:lastModifiedBy>
  <dcterms:created xsi:type="dcterms:W3CDTF">2015-12-19T10:32:30Z</dcterms:created>
  <dcterms:modified xsi:type="dcterms:W3CDTF">2015-12-22T16:43:32Z</dcterms:modified>
</cp:coreProperties>
</file>